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585" yWindow="495" windowWidth="18915" windowHeight="11985" tabRatio="784"/>
  </bookViews>
  <sheets>
    <sheet name="tech_params_f" sheetId="28" r:id="rId1"/>
    <sheet name="1x0 5000F5" sheetId="9" r:id="rId2"/>
  </sheets>
  <definedNames>
    <definedName name="_xlnm.Print_Area" localSheetId="1">'1x0 5000F5'!$B$2:$I$37</definedName>
  </definedNames>
  <calcPr calcId="145621" calcMode="manual"/>
</workbook>
</file>

<file path=xl/calcChain.xml><?xml version="1.0" encoding="utf-8"?>
<calcChain xmlns="http://schemas.openxmlformats.org/spreadsheetml/2006/main">
  <c r="W4" i="28" l="1"/>
  <c r="V4" i="28"/>
  <c r="U4" i="28"/>
  <c r="T4" i="28"/>
  <c r="S4" i="28"/>
  <c r="R4" i="28"/>
  <c r="Q4" i="28"/>
  <c r="P4" i="28"/>
  <c r="O4" i="28"/>
  <c r="N4" i="28"/>
  <c r="M4" i="28"/>
  <c r="L4" i="28"/>
  <c r="K4" i="28"/>
  <c r="J4" i="28"/>
  <c r="I4" i="28"/>
  <c r="H4" i="28"/>
  <c r="G4" i="28"/>
  <c r="F4" i="28"/>
  <c r="E4" i="28"/>
  <c r="D4" i="28"/>
  <c r="C4" i="28"/>
  <c r="H7" i="28" l="1"/>
  <c r="H6" i="28"/>
  <c r="H5" i="28"/>
  <c r="H3" i="28"/>
  <c r="H2" i="28"/>
  <c r="G7" i="28"/>
  <c r="G6" i="28"/>
  <c r="G5" i="28"/>
  <c r="G3" i="28"/>
  <c r="G2" i="28"/>
  <c r="D7" i="28"/>
  <c r="D6" i="28"/>
  <c r="D5" i="28"/>
  <c r="D3" i="28"/>
  <c r="D2" i="28"/>
  <c r="C7" i="28"/>
  <c r="C6" i="28"/>
  <c r="C5" i="28"/>
  <c r="C3" i="28"/>
  <c r="C2" i="28"/>
  <c r="V7" i="28"/>
  <c r="U7" i="28"/>
  <c r="T7" i="28"/>
  <c r="S7" i="28"/>
  <c r="R7" i="28"/>
  <c r="Q7" i="28"/>
  <c r="P7" i="28"/>
  <c r="O7" i="28"/>
  <c r="N7" i="28"/>
  <c r="M7" i="28"/>
  <c r="L7" i="28"/>
  <c r="K7" i="28"/>
  <c r="V6" i="28"/>
  <c r="U6" i="28"/>
  <c r="T6" i="28"/>
  <c r="S6" i="28"/>
  <c r="R6" i="28"/>
  <c r="Q6" i="28"/>
  <c r="P6" i="28"/>
  <c r="O6" i="28"/>
  <c r="N6" i="28"/>
  <c r="M6" i="28"/>
  <c r="L6" i="28"/>
  <c r="K6" i="28"/>
  <c r="V5" i="28"/>
  <c r="U5" i="28"/>
  <c r="T5" i="28"/>
  <c r="S5" i="28"/>
  <c r="R5" i="28"/>
  <c r="Q5" i="28"/>
  <c r="P5" i="28"/>
  <c r="O5" i="28"/>
  <c r="N5" i="28"/>
  <c r="M5" i="28"/>
  <c r="L5" i="28"/>
  <c r="K5" i="28"/>
  <c r="V3" i="28"/>
  <c r="U3" i="28"/>
  <c r="T3" i="28"/>
  <c r="S3" i="28"/>
  <c r="R3" i="28"/>
  <c r="Q3" i="28"/>
  <c r="P3" i="28"/>
  <c r="O3" i="28"/>
  <c r="N3" i="28"/>
  <c r="M3" i="28"/>
  <c r="L3" i="28"/>
  <c r="K3" i="28"/>
  <c r="V2" i="28"/>
  <c r="U2" i="28"/>
  <c r="T2" i="28"/>
  <c r="S2" i="28"/>
  <c r="R2" i="28"/>
  <c r="Q2" i="28"/>
  <c r="P2" i="28"/>
  <c r="O2" i="28"/>
  <c r="N2" i="28"/>
  <c r="M2" i="28"/>
  <c r="L2" i="28"/>
  <c r="K2" i="28"/>
  <c r="W7" i="28" l="1"/>
  <c r="W6" i="28"/>
  <c r="W5" i="28"/>
  <c r="W3" i="28"/>
  <c r="W2" i="28"/>
  <c r="J7" i="28" l="1"/>
  <c r="J6" i="28"/>
  <c r="J5" i="28"/>
  <c r="J2" i="28"/>
  <c r="J3" i="28"/>
  <c r="I7" i="28"/>
  <c r="F7" i="28"/>
  <c r="E7" i="28"/>
  <c r="I6" i="28"/>
  <c r="F6" i="28"/>
  <c r="E6" i="28"/>
  <c r="I5" i="28"/>
  <c r="F5" i="28"/>
  <c r="E5" i="28"/>
  <c r="I3" i="28"/>
  <c r="F3" i="28"/>
  <c r="E3" i="28"/>
  <c r="I2" i="28"/>
  <c r="F2" i="28"/>
  <c r="E2" i="28"/>
</calcChain>
</file>

<file path=xl/sharedStrings.xml><?xml version="1.0" encoding="utf-8"?>
<sst xmlns="http://schemas.openxmlformats.org/spreadsheetml/2006/main" count="109" uniqueCount="78">
  <si>
    <t>Item</t>
  </si>
  <si>
    <t>Units</t>
  </si>
  <si>
    <t>DMNC Winter</t>
  </si>
  <si>
    <t>MW</t>
  </si>
  <si>
    <t>Net Plant Capacity - Summer</t>
  </si>
  <si>
    <t>Net Plant Capacity - Winter</t>
  </si>
  <si>
    <t>DMNC Summer</t>
  </si>
  <si>
    <t>K - Long Island</t>
  </si>
  <si>
    <t>F - Capital</t>
  </si>
  <si>
    <t>C - Central</t>
  </si>
  <si>
    <t>Variable Cost per Start</t>
  </si>
  <si>
    <t>EFORd outage rate</t>
  </si>
  <si>
    <t>MMBtu/Start</t>
  </si>
  <si>
    <t>$/Start</t>
  </si>
  <si>
    <t>$/MWh</t>
  </si>
  <si>
    <t>Yes/No</t>
  </si>
  <si>
    <t>Can startup in time for 10-minute non-spinning reserve?</t>
  </si>
  <si>
    <t>Btu/kWh</t>
  </si>
  <si>
    <t>%</t>
  </si>
  <si>
    <t xml:space="preserve">J - NYC
</t>
  </si>
  <si>
    <t>Performance Values (per unit)</t>
  </si>
  <si>
    <t>Net Plant Heat Rate - Summer</t>
  </si>
  <si>
    <t>Net Plant Heat Rate - Winter</t>
  </si>
  <si>
    <t>Net Plant Heat Rate - DMNC Summer</t>
  </si>
  <si>
    <t>Net Plant Heat Rate - DMNC Winter</t>
  </si>
  <si>
    <t>lb/hr</t>
  </si>
  <si>
    <t>ULSD Emission Rates - Winter</t>
  </si>
  <si>
    <t>Natural Gas Emission Rates - Summer</t>
  </si>
  <si>
    <t>Natural Gas Emission Rates - Winter</t>
  </si>
  <si>
    <t xml:space="preserve"> Fixed and Variable O&amp;M Costs (per unit)</t>
  </si>
  <si>
    <t>Other Performance Values (per unit)</t>
  </si>
  <si>
    <t>G - LHV (Dutchess)</t>
  </si>
  <si>
    <t>G - LHV (Rockland)</t>
  </si>
  <si>
    <t>Variable Cost per Hour - NG Firing</t>
  </si>
  <si>
    <t>Variable Cost per Hour - ULSD Firing</t>
  </si>
  <si>
    <t>No</t>
  </si>
  <si>
    <r>
      <t>NO</t>
    </r>
    <r>
      <rPr>
        <vertAlign val="subscript"/>
        <sz val="10"/>
        <color theme="1"/>
        <rFont val="Times New Roman"/>
        <family val="1"/>
      </rPr>
      <t>X</t>
    </r>
    <r>
      <rPr>
        <sz val="10"/>
        <color theme="1"/>
        <rFont val="Times New Roman"/>
        <family val="1"/>
      </rPr>
      <t xml:space="preserve"> Emissions Rate</t>
    </r>
  </si>
  <si>
    <r>
      <t>SO</t>
    </r>
    <r>
      <rPr>
        <vertAlign val="subscript"/>
        <sz val="10"/>
        <color theme="1"/>
        <rFont val="Times New Roman"/>
        <family val="1"/>
      </rPr>
      <t xml:space="preserve">2 </t>
    </r>
    <r>
      <rPr>
        <sz val="10"/>
        <color theme="1"/>
        <rFont val="Times New Roman"/>
        <family val="1"/>
      </rPr>
      <t>Emissions Rate</t>
    </r>
  </si>
  <si>
    <r>
      <t>CO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 xml:space="preserve"> Emissions Rate</t>
    </r>
  </si>
  <si>
    <t xml:space="preserve">note: Siemens 5000F5 is designed to minimize ambient temperature impact on output;  machine reaches mechanical limit at 59F- lower ambient temerature does not increase output  </t>
  </si>
  <si>
    <t>Fuel Required per Start (fast start - 11 min. full load)</t>
  </si>
  <si>
    <t>Net Plant Capacity, Degraded</t>
  </si>
  <si>
    <t>Net Plant Heat Rate (HHV basis), Degraded</t>
  </si>
  <si>
    <t>Fuel Required per Start (regular start - 28 min. to full load)</t>
  </si>
  <si>
    <t>J - NYC</t>
  </si>
  <si>
    <t>C</t>
  </si>
  <si>
    <t>F</t>
  </si>
  <si>
    <t>J</t>
  </si>
  <si>
    <t>K</t>
  </si>
  <si>
    <t>STARTUP_FUEL_F</t>
  </si>
  <si>
    <t>STARTUP_VOM_F</t>
  </si>
  <si>
    <t>EFORd_F</t>
  </si>
  <si>
    <t>AREA</t>
  </si>
  <si>
    <t>G2</t>
  </si>
  <si>
    <t>HR_SUM_F</t>
  </si>
  <si>
    <t>HR_WIN_F</t>
  </si>
  <si>
    <t>VOC_NG_F</t>
  </si>
  <si>
    <t>VOC_OIL_F</t>
  </si>
  <si>
    <t>ICAP_SUM_F</t>
  </si>
  <si>
    <t>ICAP_WIN_F</t>
  </si>
  <si>
    <t>NOX_NG_SUM_F</t>
  </si>
  <si>
    <t>SO2_NG_SUM_F</t>
  </si>
  <si>
    <t>CO2_NG_SUM_F</t>
  </si>
  <si>
    <t>NOX_NG_WIN_F</t>
  </si>
  <si>
    <t>SO2_NG_WIN_F</t>
  </si>
  <si>
    <t>CO2_NG_WIN_F</t>
  </si>
  <si>
    <t>NOX_OIL_SUM_F</t>
  </si>
  <si>
    <t>SO2_OIL_SUM_F</t>
  </si>
  <si>
    <t>CO2_OIL_SUM_F</t>
  </si>
  <si>
    <t>NOX_OIL_WIN_F</t>
  </si>
  <si>
    <t>SO2_OIL_WIN_F</t>
  </si>
  <si>
    <t>CO2_OIL_WIN_F</t>
  </si>
  <si>
    <t>TECH_PARAMS</t>
  </si>
  <si>
    <t>G1</t>
  </si>
  <si>
    <t>ICAP</t>
  </si>
  <si>
    <t>Net Plant Heat Rate - ICAP</t>
  </si>
  <si>
    <t>Updated 8/09/2016</t>
  </si>
  <si>
    <t>1x0 Siemens 5000F5, Gas Only No SCR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</si>
</sst>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%"/>
    <numFmt numFmtId="165" formatCode="0.0"/>
    <numFmt numFmtId="166" formatCode="&quot;$&quot;#,##0.00"/>
    <numFmt numFmtId="167" formatCode="&quot;$&quot;#,##0.0"/>
    <numFmt numFmtId="168" formatCode="&quot;$&quot;#,##0"/>
  </numFmts>
  <fonts count="16" x14ac:knownFonts="1">
    <font>
      <sz val="10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vertAlign val="subscript"/>
      <sz val="10"/>
      <color theme="1"/>
      <name val="Times New Roman"/>
      <family val="1"/>
    </font>
    <font>
      <u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color theme="1"/>
      <name val="Times New Roman"/>
      <family val="1"/>
    </font>
    <font>
      <b/>
      <sz val="10"/>
      <color rgb="FFFF0000"/>
      <name val="Arial"/>
      <family val="2"/>
    </font>
    <font>
      <sz val="10"/>
      <color rgb="FFFF0000"/>
      <name val="Times New Roman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9">
    <xf numFmtId="0" fontId="0" fillId="0" borderId="0"/>
    <xf numFmtId="0" fontId="6" fillId="0" borderId="0"/>
    <xf numFmtId="43" fontId="6" fillId="0" borderId="0" applyFont="0" applyFill="0" applyBorder="0" applyAlignment="0" applyProtection="0"/>
    <xf numFmtId="0" fontId="4" fillId="0" borderId="0"/>
    <xf numFmtId="0" fontId="7" fillId="0" borderId="0"/>
    <xf numFmtId="0" fontId="7" fillId="0" borderId="0" applyNumberForma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83">
    <xf numFmtId="0" fontId="0" fillId="0" borderId="0" xfId="0"/>
    <xf numFmtId="0" fontId="5" fillId="0" borderId="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1" xfId="0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0" xfId="0" applyFont="1"/>
    <xf numFmtId="0" fontId="10" fillId="0" borderId="2" xfId="0" applyFont="1" applyBorder="1"/>
    <xf numFmtId="0" fontId="10" fillId="0" borderId="9" xfId="0" applyFont="1" applyBorder="1"/>
    <xf numFmtId="0" fontId="11" fillId="0" borderId="7" xfId="4" applyFont="1" applyBorder="1" applyAlignment="1">
      <alignment horizontal="center" vertical="center" wrapText="1"/>
    </xf>
    <xf numFmtId="0" fontId="11" fillId="0" borderId="7" xfId="4" applyFont="1" applyFill="1" applyBorder="1" applyAlignment="1">
      <alignment horizontal="center" vertical="center" wrapText="1"/>
    </xf>
    <xf numFmtId="0" fontId="11" fillId="0" borderId="8" xfId="4" applyFont="1" applyBorder="1" applyAlignment="1">
      <alignment horizontal="center" vertical="center" wrapText="1"/>
    </xf>
    <xf numFmtId="0" fontId="11" fillId="0" borderId="0" xfId="4" applyFont="1" applyBorder="1" applyAlignment="1">
      <alignment horizontal="center" vertical="center" wrapText="1"/>
    </xf>
    <xf numFmtId="0" fontId="11" fillId="0" borderId="12" xfId="4" applyFont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center" indent="2"/>
    </xf>
    <xf numFmtId="3" fontId="10" fillId="0" borderId="0" xfId="0" applyNumberFormat="1" applyFont="1" applyBorder="1" applyAlignment="1">
      <alignment horizontal="center"/>
    </xf>
    <xf numFmtId="3" fontId="10" fillId="0" borderId="12" xfId="0" applyNumberFormat="1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Border="1" applyAlignment="1">
      <alignment horizontal="center" wrapText="1"/>
    </xf>
    <xf numFmtId="165" fontId="10" fillId="0" borderId="0" xfId="0" applyNumberFormat="1" applyFont="1" applyBorder="1" applyAlignment="1">
      <alignment horizontal="center"/>
    </xf>
    <xf numFmtId="165" fontId="10" fillId="0" borderId="12" xfId="0" applyNumberFormat="1" applyFont="1" applyBorder="1" applyAlignment="1">
      <alignment horizontal="center"/>
    </xf>
    <xf numFmtId="0" fontId="10" fillId="0" borderId="12" xfId="0" applyFont="1" applyBorder="1"/>
    <xf numFmtId="0" fontId="10" fillId="0" borderId="11" xfId="0" applyFont="1" applyBorder="1" applyAlignment="1">
      <alignment horizontal="left" vertical="center" wrapText="1" indent="2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/>
    </xf>
    <xf numFmtId="0" fontId="10" fillId="0" borderId="0" xfId="0" applyFont="1" applyFill="1" applyBorder="1"/>
    <xf numFmtId="0" fontId="10" fillId="0" borderId="12" xfId="0" applyFont="1" applyFill="1" applyBorder="1"/>
    <xf numFmtId="1" fontId="12" fillId="0" borderId="0" xfId="4" applyNumberFormat="1" applyFont="1" applyBorder="1" applyAlignment="1">
      <alignment horizontal="center" vertical="center" wrapText="1"/>
    </xf>
    <xf numFmtId="1" fontId="12" fillId="0" borderId="12" xfId="4" applyNumberFormat="1" applyFont="1" applyBorder="1" applyAlignment="1">
      <alignment horizontal="center" vertical="center" wrapText="1"/>
    </xf>
    <xf numFmtId="167" fontId="10" fillId="0" borderId="0" xfId="0" applyNumberFormat="1" applyFont="1" applyFill="1" applyBorder="1" applyAlignment="1">
      <alignment horizontal="center"/>
    </xf>
    <xf numFmtId="168" fontId="10" fillId="0" borderId="10" xfId="0" applyNumberFormat="1" applyFont="1" applyFill="1" applyBorder="1" applyAlignment="1">
      <alignment horizontal="center"/>
    </xf>
    <xf numFmtId="168" fontId="10" fillId="0" borderId="13" xfId="0" applyNumberFormat="1" applyFont="1" applyFill="1" applyBorder="1" applyAlignment="1">
      <alignment horizontal="center"/>
    </xf>
    <xf numFmtId="0" fontId="12" fillId="0" borderId="0" xfId="4" applyFont="1" applyBorder="1" applyAlignment="1">
      <alignment horizontal="center" vertical="center" wrapText="1"/>
    </xf>
    <xf numFmtId="0" fontId="12" fillId="0" borderId="1" xfId="4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/>
    <xf numFmtId="1" fontId="10" fillId="0" borderId="0" xfId="0" applyNumberFormat="1" applyFont="1"/>
    <xf numFmtId="3" fontId="10" fillId="0" borderId="0" xfId="0" applyNumberFormat="1" applyFont="1"/>
    <xf numFmtId="0" fontId="10" fillId="0" borderId="6" xfId="0" applyFont="1" applyFill="1" applyBorder="1" applyAlignment="1">
      <alignment horizontal="left" vertical="center" indent="2"/>
    </xf>
    <xf numFmtId="0" fontId="10" fillId="0" borderId="11" xfId="0" applyFont="1" applyFill="1" applyBorder="1" applyAlignment="1">
      <alignment horizontal="left" vertical="center" indent="2"/>
    </xf>
    <xf numFmtId="0" fontId="10" fillId="0" borderId="16" xfId="0" applyFont="1" applyFill="1" applyBorder="1" applyAlignment="1">
      <alignment horizontal="center"/>
    </xf>
    <xf numFmtId="0" fontId="10" fillId="0" borderId="17" xfId="0" applyFont="1" applyFill="1" applyBorder="1" applyAlignment="1">
      <alignment horizontal="center"/>
    </xf>
    <xf numFmtId="164" fontId="10" fillId="0" borderId="10" xfId="0" applyNumberFormat="1" applyFont="1" applyFill="1" applyBorder="1" applyAlignment="1">
      <alignment horizontal="center"/>
    </xf>
    <xf numFmtId="164" fontId="10" fillId="0" borderId="13" xfId="0" applyNumberFormat="1" applyFont="1" applyFill="1" applyBorder="1" applyAlignment="1">
      <alignment horizontal="center"/>
    </xf>
    <xf numFmtId="0" fontId="11" fillId="2" borderId="14" xfId="4" applyFont="1" applyFill="1" applyBorder="1" applyAlignment="1">
      <alignment horizontal="center" vertical="center" wrapText="1"/>
    </xf>
    <xf numFmtId="0" fontId="11" fillId="2" borderId="0" xfId="4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3" fontId="10" fillId="2" borderId="14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165" fontId="10" fillId="2" borderId="14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0" fontId="10" fillId="2" borderId="14" xfId="0" applyFont="1" applyFill="1" applyBorder="1"/>
    <xf numFmtId="0" fontId="10" fillId="2" borderId="0" xfId="0" applyFont="1" applyFill="1" applyBorder="1"/>
    <xf numFmtId="164" fontId="10" fillId="2" borderId="15" xfId="0" applyNumberFormat="1" applyFont="1" applyFill="1" applyBorder="1" applyAlignment="1">
      <alignment horizontal="center"/>
    </xf>
    <xf numFmtId="164" fontId="10" fillId="2" borderId="10" xfId="0" applyNumberFormat="1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 wrapText="1"/>
    </xf>
    <xf numFmtId="0" fontId="5" fillId="0" borderId="11" xfId="0" applyFont="1" applyFill="1" applyBorder="1"/>
    <xf numFmtId="0" fontId="10" fillId="0" borderId="0" xfId="0" applyFont="1" applyFill="1"/>
    <xf numFmtId="0" fontId="10" fillId="0" borderId="11" xfId="0" applyFont="1" applyFill="1" applyBorder="1" applyAlignment="1">
      <alignment horizontal="left" vertical="center" wrapText="1" indent="2"/>
    </xf>
    <xf numFmtId="0" fontId="10" fillId="0" borderId="0" xfId="0" applyFont="1" applyFill="1" applyBorder="1" applyAlignment="1">
      <alignment horizontal="center" wrapText="1"/>
    </xf>
    <xf numFmtId="1" fontId="12" fillId="2" borderId="14" xfId="4" applyNumberFormat="1" applyFont="1" applyFill="1" applyBorder="1" applyAlignment="1">
      <alignment horizontal="center" vertical="center" wrapText="1"/>
    </xf>
    <xf numFmtId="1" fontId="12" fillId="2" borderId="0" xfId="4" applyNumberFormat="1" applyFont="1" applyFill="1" applyBorder="1" applyAlignment="1">
      <alignment horizontal="center" vertical="center" wrapText="1"/>
    </xf>
    <xf numFmtId="166" fontId="10" fillId="2" borderId="14" xfId="0" applyNumberFormat="1" applyFont="1" applyFill="1" applyBorder="1" applyAlignment="1">
      <alignment horizontal="center"/>
    </xf>
    <xf numFmtId="166" fontId="10" fillId="2" borderId="0" xfId="0" applyNumberFormat="1" applyFont="1" applyFill="1" applyBorder="1" applyAlignment="1">
      <alignment horizontal="center"/>
    </xf>
    <xf numFmtId="168" fontId="10" fillId="2" borderId="15" xfId="0" applyNumberFormat="1" applyFont="1" applyFill="1" applyBorder="1" applyAlignment="1">
      <alignment horizontal="center"/>
    </xf>
    <xf numFmtId="168" fontId="10" fillId="2" borderId="10" xfId="0" applyNumberFormat="1" applyFont="1" applyFill="1" applyBorder="1" applyAlignment="1">
      <alignment horizontal="center"/>
    </xf>
    <xf numFmtId="165" fontId="10" fillId="2" borderId="12" xfId="0" applyNumberFormat="1" applyFont="1" applyFill="1" applyBorder="1" applyAlignment="1">
      <alignment horizontal="center"/>
    </xf>
    <xf numFmtId="3" fontId="10" fillId="2" borderId="12" xfId="0" applyNumberFormat="1" applyFont="1" applyFill="1" applyBorder="1" applyAlignment="1">
      <alignment horizontal="center"/>
    </xf>
    <xf numFmtId="166" fontId="10" fillId="2" borderId="12" xfId="0" applyNumberFormat="1" applyFont="1" applyFill="1" applyBorder="1" applyAlignment="1">
      <alignment horizontal="center"/>
    </xf>
    <xf numFmtId="166" fontId="10" fillId="3" borderId="0" xfId="0" applyNumberFormat="1" applyFont="1" applyFill="1" applyBorder="1" applyAlignment="1">
      <alignment horizontal="center"/>
    </xf>
    <xf numFmtId="166" fontId="10" fillId="3" borderId="12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/>
    </xf>
    <xf numFmtId="165" fontId="10" fillId="3" borderId="12" xfId="0" applyNumberFormat="1" applyFont="1" applyFill="1" applyBorder="1" applyAlignment="1">
      <alignment horizontal="center"/>
    </xf>
    <xf numFmtId="0" fontId="13" fillId="0" borderId="3" xfId="3" applyFont="1" applyBorder="1" applyAlignment="1">
      <alignment horizontal="center"/>
    </xf>
    <xf numFmtId="0" fontId="13" fillId="0" borderId="4" xfId="3" applyFont="1" applyBorder="1" applyAlignment="1">
      <alignment horizontal="center"/>
    </xf>
    <xf numFmtId="0" fontId="13" fillId="0" borderId="5" xfId="3" applyFont="1" applyBorder="1" applyAlignment="1">
      <alignment horizontal="center"/>
    </xf>
    <xf numFmtId="0" fontId="14" fillId="0" borderId="14" xfId="4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</cellXfs>
  <cellStyles count="9">
    <cellStyle name="Comma 2" xfId="2"/>
    <cellStyle name="Normal" xfId="0" builtinId="0"/>
    <cellStyle name="Normal 2" xfId="1"/>
    <cellStyle name="Normal 3" xfId="5"/>
    <cellStyle name="Normal 4" xfId="6"/>
    <cellStyle name="Normal 47" xfId="3"/>
    <cellStyle name="Normal 47 2" xfId="7"/>
    <cellStyle name="Normal 47 3" xfId="8"/>
    <cellStyle name="Normal_S&amp;L Demand Curve cases 11-11-10_inputs to NERA for rept_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W7"/>
  <sheetViews>
    <sheetView tabSelected="1" zoomScale="85" zoomScaleNormal="85" workbookViewId="0"/>
  </sheetViews>
  <sheetFormatPr defaultRowHeight="12.75" x14ac:dyDescent="0.2"/>
  <cols>
    <col min="1" max="1" width="9.33203125" style="8"/>
    <col min="2" max="2" width="22.6640625" style="8" customWidth="1"/>
    <col min="3" max="3" width="15.5" style="8" bestFit="1" customWidth="1"/>
    <col min="4" max="4" width="15.1640625" style="8" bestFit="1" customWidth="1"/>
    <col min="5" max="5" width="15" style="8" bestFit="1" customWidth="1"/>
    <col min="6" max="6" width="15.5" style="8" bestFit="1" customWidth="1"/>
    <col min="7" max="7" width="17.6640625" style="8" bestFit="1" customWidth="1"/>
    <col min="8" max="8" width="17.1640625" style="8" bestFit="1" customWidth="1"/>
    <col min="9" max="9" width="22.83203125" style="8" bestFit="1" customWidth="1"/>
    <col min="10" max="10" width="22.6640625" style="8" bestFit="1" customWidth="1"/>
    <col min="11" max="11" width="21.33203125" style="8" bestFit="1" customWidth="1"/>
    <col min="12" max="12" width="20.5" style="8" bestFit="1" customWidth="1"/>
    <col min="13" max="13" width="20.6640625" style="8" bestFit="1" customWidth="1"/>
    <col min="14" max="14" width="21" style="8" bestFit="1" customWidth="1"/>
    <col min="15" max="15" width="20.1640625" style="8" bestFit="1" customWidth="1"/>
    <col min="16" max="16" width="20.33203125" style="8" bestFit="1" customWidth="1"/>
    <col min="17" max="17" width="20.83203125" style="8" bestFit="1" customWidth="1"/>
    <col min="18" max="18" width="22" style="8" bestFit="1" customWidth="1"/>
    <col min="19" max="19" width="21.1640625" style="8" bestFit="1" customWidth="1"/>
    <col min="20" max="20" width="21" style="8" bestFit="1" customWidth="1"/>
    <col min="21" max="21" width="20.6640625" style="8" bestFit="1" customWidth="1"/>
    <col min="22" max="22" width="21.6640625" style="8" bestFit="1" customWidth="1"/>
    <col min="23" max="23" width="21" style="8" bestFit="1" customWidth="1"/>
    <col min="24" max="16384" width="9.33203125" style="8"/>
  </cols>
  <sheetData>
    <row r="1" spans="1:23" x14ac:dyDescent="0.2">
      <c r="A1" s="36" t="s">
        <v>52</v>
      </c>
      <c r="B1" s="36" t="s">
        <v>72</v>
      </c>
      <c r="C1" s="38" t="s">
        <v>54</v>
      </c>
      <c r="D1" s="38" t="s">
        <v>55</v>
      </c>
      <c r="E1" s="38" t="s">
        <v>56</v>
      </c>
      <c r="F1" s="38" t="s">
        <v>57</v>
      </c>
      <c r="G1" s="38" t="s">
        <v>58</v>
      </c>
      <c r="H1" s="38" t="s">
        <v>59</v>
      </c>
      <c r="I1" s="38" t="s">
        <v>49</v>
      </c>
      <c r="J1" s="37" t="s">
        <v>50</v>
      </c>
      <c r="K1" s="38" t="s">
        <v>60</v>
      </c>
      <c r="L1" s="38" t="s">
        <v>61</v>
      </c>
      <c r="M1" s="38" t="s">
        <v>62</v>
      </c>
      <c r="N1" s="38" t="s">
        <v>63</v>
      </c>
      <c r="O1" s="38" t="s">
        <v>64</v>
      </c>
      <c r="P1" s="38" t="s">
        <v>65</v>
      </c>
      <c r="Q1" s="38" t="s">
        <v>66</v>
      </c>
      <c r="R1" s="38" t="s">
        <v>67</v>
      </c>
      <c r="S1" s="38" t="s">
        <v>68</v>
      </c>
      <c r="T1" s="38" t="s">
        <v>69</v>
      </c>
      <c r="U1" s="38" t="s">
        <v>70</v>
      </c>
      <c r="V1" s="38" t="s">
        <v>71</v>
      </c>
      <c r="W1" s="38" t="s">
        <v>51</v>
      </c>
    </row>
    <row r="2" spans="1:23" x14ac:dyDescent="0.2">
      <c r="A2" s="8" t="s">
        <v>48</v>
      </c>
      <c r="B2" s="35" t="s">
        <v>7</v>
      </c>
      <c r="C2" s="40">
        <f>'1x0 5000F5'!$D$12</f>
        <v>0</v>
      </c>
      <c r="D2" s="40">
        <f>'1x0 5000F5'!$D$13</f>
        <v>0</v>
      </c>
      <c r="E2" s="8">
        <f>'1x0 5000F5'!$D$35</f>
        <v>0</v>
      </c>
      <c r="F2" s="8">
        <f>'1x0 5000F5'!$D$36</f>
        <v>0</v>
      </c>
      <c r="G2" s="39">
        <f>'1x0 5000F5'!$D$6</f>
        <v>0</v>
      </c>
      <c r="H2" s="39">
        <f>'1x0 5000F5'!$D$7</f>
        <v>0</v>
      </c>
      <c r="I2" s="8">
        <f>'1x0 5000F5'!$D$31</f>
        <v>0</v>
      </c>
      <c r="J2" s="8">
        <f>'1x0 5000F5'!$D$37</f>
        <v>0</v>
      </c>
      <c r="K2" s="8">
        <f>'1x0 5000F5'!$D$18</f>
        <v>0</v>
      </c>
      <c r="L2" s="8">
        <f>'1x0 5000F5'!$D$19</f>
        <v>0</v>
      </c>
      <c r="M2" s="40">
        <f>'1x0 5000F5'!$D$20</f>
        <v>0</v>
      </c>
      <c r="N2" s="8">
        <f>'1x0 5000F5'!$D$22</f>
        <v>0</v>
      </c>
      <c r="O2" s="8">
        <f>'1x0 5000F5'!$D$23</f>
        <v>0</v>
      </c>
      <c r="P2" s="40">
        <f>'1x0 5000F5'!$D$24</f>
        <v>0</v>
      </c>
      <c r="Q2" s="8">
        <f>'1x0 5000F5'!$D$26</f>
        <v>0</v>
      </c>
      <c r="R2" s="8">
        <f>'1x0 5000F5'!$D$27</f>
        <v>0</v>
      </c>
      <c r="S2" s="40">
        <f>'1x0 5000F5'!$D$28</f>
        <v>0</v>
      </c>
      <c r="T2" s="8">
        <f>'1x0 5000F5'!$D$26</f>
        <v>0</v>
      </c>
      <c r="U2" s="8">
        <f>'1x0 5000F5'!$D$27</f>
        <v>0</v>
      </c>
      <c r="V2" s="40">
        <f>'1x0 5000F5'!$D$28</f>
        <v>0</v>
      </c>
      <c r="W2" s="8">
        <f>1-'1x0 5000F5'!$D$33</f>
        <v>1</v>
      </c>
    </row>
    <row r="3" spans="1:23" x14ac:dyDescent="0.2">
      <c r="A3" s="8" t="s">
        <v>47</v>
      </c>
      <c r="B3" s="35" t="s">
        <v>44</v>
      </c>
      <c r="C3" s="40">
        <f>'1x0 5000F5'!$E$12</f>
        <v>0</v>
      </c>
      <c r="D3" s="40">
        <f>'1x0 5000F5'!$E$13</f>
        <v>0</v>
      </c>
      <c r="E3" s="8">
        <f>'1x0 5000F5'!$E$35</f>
        <v>0</v>
      </c>
      <c r="F3" s="8">
        <f>'1x0 5000F5'!$E$36</f>
        <v>0</v>
      </c>
      <c r="G3" s="39">
        <f>'1x0 5000F5'!$E$6</f>
        <v>0</v>
      </c>
      <c r="H3" s="39">
        <f>'1x0 5000F5'!$E$7</f>
        <v>0</v>
      </c>
      <c r="I3" s="8">
        <f>'1x0 5000F5'!$E$31</f>
        <v>0</v>
      </c>
      <c r="J3" s="8">
        <f>'1x0 5000F5'!$E$37</f>
        <v>0</v>
      </c>
      <c r="K3" s="8">
        <f>'1x0 5000F5'!$E$18</f>
        <v>0</v>
      </c>
      <c r="L3" s="8">
        <f>'1x0 5000F5'!$E$19</f>
        <v>0</v>
      </c>
      <c r="M3" s="40">
        <f>'1x0 5000F5'!$E$20</f>
        <v>0</v>
      </c>
      <c r="N3" s="8">
        <f>'1x0 5000F5'!$E$22</f>
        <v>0</v>
      </c>
      <c r="O3" s="8">
        <f>'1x0 5000F5'!$E$23</f>
        <v>0</v>
      </c>
      <c r="P3" s="40">
        <f>'1x0 5000F5'!$E$24</f>
        <v>0</v>
      </c>
      <c r="Q3" s="8">
        <f>'1x0 5000F5'!$E$26</f>
        <v>0</v>
      </c>
      <c r="R3" s="8">
        <f>'1x0 5000F5'!$E$27</f>
        <v>0</v>
      </c>
      <c r="S3" s="40">
        <f>'1x0 5000F5'!$E$28</f>
        <v>0</v>
      </c>
      <c r="T3" s="8">
        <f>'1x0 5000F5'!$E$26</f>
        <v>0</v>
      </c>
      <c r="U3" s="8">
        <f>'1x0 5000F5'!$E$27</f>
        <v>0</v>
      </c>
      <c r="V3" s="40">
        <f>'1x0 5000F5'!$E$28</f>
        <v>0</v>
      </c>
      <c r="W3" s="8">
        <f>1-'1x0 5000F5'!$E$33</f>
        <v>1</v>
      </c>
    </row>
    <row r="4" spans="1:23" x14ac:dyDescent="0.2">
      <c r="A4" s="8" t="s">
        <v>73</v>
      </c>
      <c r="B4" s="35" t="s">
        <v>31</v>
      </c>
      <c r="C4" s="40">
        <f>'1x0 5000F5'!$F$12</f>
        <v>10190</v>
      </c>
      <c r="D4" s="40">
        <f>'1x0 5000F5'!$F$13</f>
        <v>10030</v>
      </c>
      <c r="E4" s="8">
        <f>'1x0 5000F5'!$F$35</f>
        <v>0.18638758230173746</v>
      </c>
      <c r="F4" s="8">
        <f>'1x0 5000F5'!$F$36</f>
        <v>0</v>
      </c>
      <c r="G4" s="39">
        <f>'1x0 5000F5'!$F$6</f>
        <v>230.27799999999999</v>
      </c>
      <c r="H4" s="39">
        <f>'1x0 5000F5'!$F$7</f>
        <v>230.27799999999999</v>
      </c>
      <c r="I4" s="8">
        <f>'1x0 5000F5'!$F$31</f>
        <v>350</v>
      </c>
      <c r="J4" s="8">
        <f>'1x0 5000F5'!$F$37</f>
        <v>10500</v>
      </c>
      <c r="K4" s="8">
        <f>'1x0 5000F5'!$F$18</f>
        <v>75</v>
      </c>
      <c r="L4" s="8">
        <f>'1x0 5000F5'!$F$19</f>
        <v>5.1623722040000004</v>
      </c>
      <c r="M4" s="40">
        <f>'1x0 5000F5'!$F$20</f>
        <v>275000</v>
      </c>
      <c r="N4" s="8">
        <f>'1x0 5000F5'!$F$22</f>
        <v>75</v>
      </c>
      <c r="O4" s="8">
        <f>'1x0 5000F5'!$F$23</f>
        <v>5.0813143480000003</v>
      </c>
      <c r="P4" s="40">
        <f>'1x0 5000F5'!$F$24</f>
        <v>270000</v>
      </c>
      <c r="Q4" s="8">
        <f>'1x0 5000F5'!$F$26</f>
        <v>0</v>
      </c>
      <c r="R4" s="8">
        <f>'1x0 5000F5'!$F$27</f>
        <v>0</v>
      </c>
      <c r="S4" s="40">
        <f>'1x0 5000F5'!$F$28</f>
        <v>0</v>
      </c>
      <c r="T4" s="8">
        <f>'1x0 5000F5'!$F$26</f>
        <v>0</v>
      </c>
      <c r="U4" s="8">
        <f>'1x0 5000F5'!$F$27</f>
        <v>0</v>
      </c>
      <c r="V4" s="40">
        <f>'1x0 5000F5'!$F$28</f>
        <v>0</v>
      </c>
      <c r="W4" s="8">
        <f>1-'1x0 5000F5'!$F$33</f>
        <v>0.97829999999999995</v>
      </c>
    </row>
    <row r="5" spans="1:23" x14ac:dyDescent="0.2">
      <c r="A5" s="8" t="s">
        <v>53</v>
      </c>
      <c r="B5" s="35" t="s">
        <v>32</v>
      </c>
      <c r="C5" s="40">
        <f>'1x0 5000F5'!$G$12</f>
        <v>0</v>
      </c>
      <c r="D5" s="40">
        <f>'1x0 5000F5'!$G$13</f>
        <v>0</v>
      </c>
      <c r="E5" s="8">
        <f>'1x0 5000F5'!$G$35</f>
        <v>0</v>
      </c>
      <c r="F5" s="8">
        <f>'1x0 5000F5'!$G$36</f>
        <v>0</v>
      </c>
      <c r="G5" s="39">
        <f>'1x0 5000F5'!$G$6</f>
        <v>0</v>
      </c>
      <c r="H5" s="39">
        <f>'1x0 5000F5'!$G$7</f>
        <v>0</v>
      </c>
      <c r="I5" s="8">
        <f>'1x0 5000F5'!$G$31</f>
        <v>0</v>
      </c>
      <c r="J5" s="8">
        <f>'1x0 5000F5'!$G$37</f>
        <v>0</v>
      </c>
      <c r="K5" s="8">
        <f>'1x0 5000F5'!$G$18</f>
        <v>0</v>
      </c>
      <c r="L5" s="8">
        <f>'1x0 5000F5'!$G$19</f>
        <v>0</v>
      </c>
      <c r="M5" s="40">
        <f>'1x0 5000F5'!$G$20</f>
        <v>0</v>
      </c>
      <c r="N5" s="8">
        <f>'1x0 5000F5'!$G$22</f>
        <v>0</v>
      </c>
      <c r="O5" s="8">
        <f>'1x0 5000F5'!$G$23</f>
        <v>0</v>
      </c>
      <c r="P5" s="40">
        <f>'1x0 5000F5'!$G$24</f>
        <v>0</v>
      </c>
      <c r="Q5" s="8">
        <f>'1x0 5000F5'!$G$26</f>
        <v>0</v>
      </c>
      <c r="R5" s="8">
        <f>'1x0 5000F5'!$G$27</f>
        <v>0</v>
      </c>
      <c r="S5" s="40">
        <f>'1x0 5000F5'!$G$28</f>
        <v>0</v>
      </c>
      <c r="T5" s="8">
        <f>'1x0 5000F5'!$G$26</f>
        <v>0</v>
      </c>
      <c r="U5" s="8">
        <f>'1x0 5000F5'!$G$27</f>
        <v>0</v>
      </c>
      <c r="V5" s="40">
        <f>'1x0 5000F5'!$G$28</f>
        <v>0</v>
      </c>
      <c r="W5" s="8">
        <f>1-'1x0 5000F5'!$G$33</f>
        <v>1</v>
      </c>
    </row>
    <row r="6" spans="1:23" x14ac:dyDescent="0.2">
      <c r="A6" s="8" t="s">
        <v>46</v>
      </c>
      <c r="B6" s="35" t="s">
        <v>8</v>
      </c>
      <c r="C6" s="40">
        <f>'1x0 5000F5'!$H$12</f>
        <v>10180</v>
      </c>
      <c r="D6" s="40">
        <f>'1x0 5000F5'!$H$13</f>
        <v>10020</v>
      </c>
      <c r="E6" s="8">
        <f>'1x0 5000F5'!$H$35</f>
        <v>0.18638758230173746</v>
      </c>
      <c r="F6" s="8">
        <f>'1x0 5000F5'!$H$36</f>
        <v>0</v>
      </c>
      <c r="G6" s="39">
        <f>'1x0 5000F5'!$H$6</f>
        <v>230.27799999999999</v>
      </c>
      <c r="H6" s="39">
        <f>'1x0 5000F5'!$H$7</f>
        <v>230.27799999999999</v>
      </c>
      <c r="I6" s="8">
        <f>'1x0 5000F5'!$H$31</f>
        <v>350</v>
      </c>
      <c r="J6" s="8">
        <f>'1x0 5000F5'!$H$37</f>
        <v>10300</v>
      </c>
      <c r="K6" s="8">
        <f>'1x0 5000F5'!$H$18</f>
        <v>75</v>
      </c>
      <c r="L6" s="8">
        <f>'1x0 5000F5'!$H$19</f>
        <v>5.1573060880000003</v>
      </c>
      <c r="M6" s="40">
        <f>'1x0 5000F5'!$H$20</f>
        <v>274000</v>
      </c>
      <c r="N6" s="8">
        <f>'1x0 5000F5'!$H$22</f>
        <v>75</v>
      </c>
      <c r="O6" s="8">
        <f>'1x0 5000F5'!$H$23</f>
        <v>5.0762482320000011</v>
      </c>
      <c r="P6" s="40">
        <f>'1x0 5000F5'!$H$24</f>
        <v>270000</v>
      </c>
      <c r="Q6" s="8">
        <f>'1x0 5000F5'!$H$26</f>
        <v>0</v>
      </c>
      <c r="R6" s="8">
        <f>'1x0 5000F5'!$H$27</f>
        <v>0</v>
      </c>
      <c r="S6" s="40">
        <f>'1x0 5000F5'!$H$28</f>
        <v>0</v>
      </c>
      <c r="T6" s="8">
        <f>'1x0 5000F5'!$H$26</f>
        <v>0</v>
      </c>
      <c r="U6" s="8">
        <f>'1x0 5000F5'!$H$27</f>
        <v>0</v>
      </c>
      <c r="V6" s="40">
        <f>'1x0 5000F5'!$H$28</f>
        <v>0</v>
      </c>
      <c r="W6" s="8">
        <f>1-'1x0 5000F5'!$H$33</f>
        <v>0.97829999999999995</v>
      </c>
    </row>
    <row r="7" spans="1:23" x14ac:dyDescent="0.2">
      <c r="A7" s="8" t="s">
        <v>45</v>
      </c>
      <c r="B7" s="35" t="s">
        <v>9</v>
      </c>
      <c r="C7" s="40">
        <f>'1x0 5000F5'!$I$12</f>
        <v>10190</v>
      </c>
      <c r="D7" s="40">
        <f>'1x0 5000F5'!$I$13</f>
        <v>10010</v>
      </c>
      <c r="E7" s="8">
        <f>'1x0 5000F5'!$I$35</f>
        <v>0.18638758230173746</v>
      </c>
      <c r="F7" s="8">
        <f>'1x0 5000F5'!$I$36</f>
        <v>0</v>
      </c>
      <c r="G7" s="39">
        <f>'1x0 5000F5'!$I$6</f>
        <v>230.27799999999999</v>
      </c>
      <c r="H7" s="39">
        <f>'1x0 5000F5'!$I$7</f>
        <v>230.27799999999999</v>
      </c>
      <c r="I7" s="8">
        <f>'1x0 5000F5'!$I$31</f>
        <v>350</v>
      </c>
      <c r="J7" s="8">
        <f>'1x0 5000F5'!$I$37</f>
        <v>10200</v>
      </c>
      <c r="K7" s="8">
        <f>'1x0 5000F5'!$I$18</f>
        <v>75</v>
      </c>
      <c r="L7" s="8">
        <f>'1x0 5000F5'!$I$19</f>
        <v>5.1623722040000004</v>
      </c>
      <c r="M7" s="40">
        <f>'1x0 5000F5'!$I$20</f>
        <v>275000</v>
      </c>
      <c r="N7" s="8">
        <f>'1x0 5000F5'!$I$22</f>
        <v>75</v>
      </c>
      <c r="O7" s="8">
        <f>'1x0 5000F5'!$I$23</f>
        <v>5.0711821160000001</v>
      </c>
      <c r="P7" s="40">
        <f>'1x0 5000F5'!$I$24</f>
        <v>270000</v>
      </c>
      <c r="Q7" s="8">
        <f>'1x0 5000F5'!$I$26</f>
        <v>0</v>
      </c>
      <c r="R7" s="8">
        <f>'1x0 5000F5'!$I$27</f>
        <v>0</v>
      </c>
      <c r="S7" s="40">
        <f>'1x0 5000F5'!$I$28</f>
        <v>0</v>
      </c>
      <c r="T7" s="8">
        <f>'1x0 5000F5'!$I$26</f>
        <v>0</v>
      </c>
      <c r="U7" s="8">
        <f>'1x0 5000F5'!$I$27</f>
        <v>0</v>
      </c>
      <c r="V7" s="40">
        <f>'1x0 5000F5'!$I$28</f>
        <v>0</v>
      </c>
      <c r="W7" s="8">
        <f>1-'1x0 5000F5'!$I$33</f>
        <v>0.97829999999999995</v>
      </c>
    </row>
  </sheetData>
  <pageMargins left="0.7" right="0.7" top="0.75" bottom="0.75" header="0.3" footer="0.3"/>
  <pageSetup scale="59" fitToWidth="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J43"/>
  <sheetViews>
    <sheetView zoomScale="85" zoomScaleNormal="85" workbookViewId="0">
      <selection activeCell="G33" sqref="G33"/>
    </sheetView>
  </sheetViews>
  <sheetFormatPr defaultRowHeight="12.75" x14ac:dyDescent="0.2"/>
  <cols>
    <col min="1" max="1" width="1.83203125" style="8" customWidth="1"/>
    <col min="2" max="2" width="43.5" style="8" customWidth="1"/>
    <col min="3" max="3" width="16" style="8" customWidth="1"/>
    <col min="4" max="4" width="16.33203125" style="8" customWidth="1"/>
    <col min="5" max="5" width="16.5" style="8" customWidth="1"/>
    <col min="6" max="6" width="16.33203125" style="8" customWidth="1"/>
    <col min="7" max="7" width="16.1640625" style="8" customWidth="1"/>
    <col min="8" max="8" width="16.33203125" style="8" customWidth="1"/>
    <col min="9" max="9" width="16.1640625" style="8" customWidth="1"/>
    <col min="10" max="10" width="9.33203125" style="8"/>
    <col min="11" max="17" width="17.83203125" style="8" customWidth="1"/>
    <col min="18" max="16384" width="9.33203125" style="8"/>
  </cols>
  <sheetData>
    <row r="1" spans="2:9" ht="13.5" thickBot="1" x14ac:dyDescent="0.25"/>
    <row r="2" spans="2:9" ht="14.25" x14ac:dyDescent="0.2">
      <c r="B2" s="9"/>
      <c r="C2" s="10"/>
      <c r="D2" s="77" t="s">
        <v>77</v>
      </c>
      <c r="E2" s="78"/>
      <c r="F2" s="78"/>
      <c r="G2" s="78"/>
      <c r="H2" s="78"/>
      <c r="I2" s="79"/>
    </row>
    <row r="3" spans="2:9" ht="26.25" thickBot="1" x14ac:dyDescent="0.25">
      <c r="B3" s="3" t="s">
        <v>0</v>
      </c>
      <c r="C3" s="2" t="s">
        <v>1</v>
      </c>
      <c r="D3" s="11" t="s">
        <v>7</v>
      </c>
      <c r="E3" s="11" t="s">
        <v>19</v>
      </c>
      <c r="F3" s="11" t="s">
        <v>31</v>
      </c>
      <c r="G3" s="12" t="s">
        <v>32</v>
      </c>
      <c r="H3" s="11" t="s">
        <v>8</v>
      </c>
      <c r="I3" s="13" t="s">
        <v>9</v>
      </c>
    </row>
    <row r="4" spans="2:9" ht="25.5" customHeight="1" x14ac:dyDescent="0.2">
      <c r="B4" s="4" t="s">
        <v>20</v>
      </c>
      <c r="C4" s="1"/>
      <c r="D4" s="80" t="s">
        <v>39</v>
      </c>
      <c r="E4" s="81"/>
      <c r="F4" s="81"/>
      <c r="G4" s="81"/>
      <c r="H4" s="81"/>
      <c r="I4" s="82"/>
    </row>
    <row r="5" spans="2:9" x14ac:dyDescent="0.2">
      <c r="B5" s="5" t="s">
        <v>41</v>
      </c>
      <c r="C5" s="1"/>
      <c r="D5" s="47"/>
      <c r="E5" s="48"/>
      <c r="F5" s="14"/>
      <c r="G5" s="48"/>
      <c r="H5" s="14"/>
      <c r="I5" s="15"/>
    </row>
    <row r="6" spans="2:9" x14ac:dyDescent="0.2">
      <c r="B6" s="16" t="s">
        <v>4</v>
      </c>
      <c r="C6" s="6" t="s">
        <v>3</v>
      </c>
      <c r="D6" s="64"/>
      <c r="E6" s="65"/>
      <c r="F6" s="30">
        <v>230.27799999999999</v>
      </c>
      <c r="G6" s="65"/>
      <c r="H6" s="30">
        <v>230.27799999999999</v>
      </c>
      <c r="I6" s="31">
        <v>230.27799999999999</v>
      </c>
    </row>
    <row r="7" spans="2:9" x14ac:dyDescent="0.2">
      <c r="B7" s="16" t="s">
        <v>5</v>
      </c>
      <c r="C7" s="6" t="s">
        <v>3</v>
      </c>
      <c r="D7" s="64"/>
      <c r="E7" s="65"/>
      <c r="F7" s="30">
        <v>230.27799999999999</v>
      </c>
      <c r="G7" s="65"/>
      <c r="H7" s="30">
        <v>230.27799999999999</v>
      </c>
      <c r="I7" s="31">
        <v>230.27799999999999</v>
      </c>
    </row>
    <row r="8" spans="2:9" x14ac:dyDescent="0.2">
      <c r="B8" s="16" t="s">
        <v>6</v>
      </c>
      <c r="C8" s="6" t="s">
        <v>3</v>
      </c>
      <c r="D8" s="64"/>
      <c r="E8" s="65"/>
      <c r="F8" s="30">
        <v>226.786</v>
      </c>
      <c r="G8" s="65"/>
      <c r="H8" s="30">
        <v>224.55500000000001</v>
      </c>
      <c r="I8" s="31">
        <v>224.36100000000002</v>
      </c>
    </row>
    <row r="9" spans="2:9" x14ac:dyDescent="0.2">
      <c r="B9" s="16" t="s">
        <v>2</v>
      </c>
      <c r="C9" s="6" t="s">
        <v>3</v>
      </c>
      <c r="D9" s="64"/>
      <c r="E9" s="65"/>
      <c r="F9" s="30">
        <v>230.27799999999999</v>
      </c>
      <c r="G9" s="65"/>
      <c r="H9" s="30">
        <v>230.27799999999999</v>
      </c>
      <c r="I9" s="31">
        <v>230.27799999999999</v>
      </c>
    </row>
    <row r="10" spans="2:9" x14ac:dyDescent="0.2">
      <c r="B10" s="16" t="s">
        <v>74</v>
      </c>
      <c r="C10" s="6" t="s">
        <v>3</v>
      </c>
      <c r="D10" s="64"/>
      <c r="E10" s="65"/>
      <c r="F10" s="30">
        <v>217.95899999999997</v>
      </c>
      <c r="G10" s="65"/>
      <c r="H10" s="30">
        <v>216.98899999999998</v>
      </c>
      <c r="I10" s="31">
        <v>215.82499999999999</v>
      </c>
    </row>
    <row r="11" spans="2:9" x14ac:dyDescent="0.2">
      <c r="B11" s="5" t="s">
        <v>42</v>
      </c>
      <c r="C11" s="6"/>
      <c r="D11" s="49"/>
      <c r="E11" s="50"/>
      <c r="F11" s="6"/>
      <c r="G11" s="50"/>
      <c r="H11" s="6"/>
      <c r="I11" s="7"/>
    </row>
    <row r="12" spans="2:9" x14ac:dyDescent="0.2">
      <c r="B12" s="16" t="s">
        <v>21</v>
      </c>
      <c r="C12" s="6" t="s">
        <v>17</v>
      </c>
      <c r="D12" s="51"/>
      <c r="E12" s="52"/>
      <c r="F12" s="17">
        <v>10190</v>
      </c>
      <c r="G12" s="52"/>
      <c r="H12" s="17">
        <v>10180</v>
      </c>
      <c r="I12" s="18">
        <v>10190</v>
      </c>
    </row>
    <row r="13" spans="2:9" x14ac:dyDescent="0.2">
      <c r="B13" s="16" t="s">
        <v>22</v>
      </c>
      <c r="C13" s="6" t="s">
        <v>17</v>
      </c>
      <c r="D13" s="51"/>
      <c r="E13" s="52"/>
      <c r="F13" s="17">
        <v>10030</v>
      </c>
      <c r="G13" s="52"/>
      <c r="H13" s="17">
        <v>10020</v>
      </c>
      <c r="I13" s="18">
        <v>10010</v>
      </c>
    </row>
    <row r="14" spans="2:9" x14ac:dyDescent="0.2">
      <c r="B14" s="16" t="s">
        <v>23</v>
      </c>
      <c r="C14" s="6" t="s">
        <v>17</v>
      </c>
      <c r="D14" s="51"/>
      <c r="E14" s="52"/>
      <c r="F14" s="17">
        <v>10240</v>
      </c>
      <c r="G14" s="52"/>
      <c r="H14" s="17">
        <v>10260</v>
      </c>
      <c r="I14" s="18">
        <v>10250</v>
      </c>
    </row>
    <row r="15" spans="2:9" x14ac:dyDescent="0.2">
      <c r="B15" s="16" t="s">
        <v>24</v>
      </c>
      <c r="C15" s="6" t="s">
        <v>17</v>
      </c>
      <c r="D15" s="51"/>
      <c r="E15" s="52"/>
      <c r="F15" s="17">
        <v>10040</v>
      </c>
      <c r="G15" s="52"/>
      <c r="H15" s="17">
        <v>10040</v>
      </c>
      <c r="I15" s="18">
        <v>10030</v>
      </c>
    </row>
    <row r="16" spans="2:9" x14ac:dyDescent="0.2">
      <c r="B16" s="16" t="s">
        <v>75</v>
      </c>
      <c r="C16" s="6" t="s">
        <v>17</v>
      </c>
      <c r="D16" s="51"/>
      <c r="E16" s="52"/>
      <c r="F16" s="17">
        <v>10300</v>
      </c>
      <c r="G16" s="52"/>
      <c r="H16" s="17">
        <v>10310</v>
      </c>
      <c r="I16" s="18">
        <v>10310</v>
      </c>
    </row>
    <row r="17" spans="2:10" x14ac:dyDescent="0.2">
      <c r="B17" s="5" t="s">
        <v>27</v>
      </c>
      <c r="C17" s="19"/>
      <c r="D17" s="49"/>
      <c r="E17" s="50"/>
      <c r="F17" s="6"/>
      <c r="G17" s="50"/>
      <c r="H17" s="6"/>
      <c r="I17" s="7"/>
    </row>
    <row r="18" spans="2:10" ht="14.25" x14ac:dyDescent="0.2">
      <c r="B18" s="16" t="s">
        <v>36</v>
      </c>
      <c r="C18" s="20" t="s">
        <v>25</v>
      </c>
      <c r="D18" s="53"/>
      <c r="E18" s="54"/>
      <c r="F18" s="75">
        <v>75</v>
      </c>
      <c r="G18" s="54"/>
      <c r="H18" s="75">
        <v>75</v>
      </c>
      <c r="I18" s="76">
        <v>75</v>
      </c>
    </row>
    <row r="19" spans="2:10" ht="14.25" x14ac:dyDescent="0.2">
      <c r="B19" s="16" t="s">
        <v>37</v>
      </c>
      <c r="C19" s="20" t="s">
        <v>25</v>
      </c>
      <c r="D19" s="53"/>
      <c r="E19" s="54"/>
      <c r="F19" s="21">
        <v>5.1623722040000004</v>
      </c>
      <c r="G19" s="54"/>
      <c r="H19" s="21">
        <v>5.1573060880000003</v>
      </c>
      <c r="I19" s="22">
        <v>5.1623722040000004</v>
      </c>
    </row>
    <row r="20" spans="2:10" ht="14.25" x14ac:dyDescent="0.2">
      <c r="B20" s="16" t="s">
        <v>38</v>
      </c>
      <c r="C20" s="20" t="s">
        <v>25</v>
      </c>
      <c r="D20" s="51"/>
      <c r="E20" s="52"/>
      <c r="F20" s="17">
        <v>275000</v>
      </c>
      <c r="G20" s="52"/>
      <c r="H20" s="17">
        <v>274000</v>
      </c>
      <c r="I20" s="18">
        <v>275000</v>
      </c>
    </row>
    <row r="21" spans="2:10" x14ac:dyDescent="0.2">
      <c r="B21" s="5" t="s">
        <v>28</v>
      </c>
      <c r="C21" s="19"/>
      <c r="D21" s="55"/>
      <c r="E21" s="56"/>
      <c r="F21" s="19"/>
      <c r="G21" s="56"/>
      <c r="H21" s="19"/>
      <c r="I21" s="23"/>
    </row>
    <row r="22" spans="2:10" ht="14.25" x14ac:dyDescent="0.2">
      <c r="B22" s="16" t="s">
        <v>36</v>
      </c>
      <c r="C22" s="20" t="s">
        <v>25</v>
      </c>
      <c r="D22" s="53"/>
      <c r="E22" s="54"/>
      <c r="F22" s="75">
        <v>75</v>
      </c>
      <c r="G22" s="54"/>
      <c r="H22" s="75">
        <v>75</v>
      </c>
      <c r="I22" s="76">
        <v>75</v>
      </c>
    </row>
    <row r="23" spans="2:10" ht="14.25" x14ac:dyDescent="0.2">
      <c r="B23" s="16" t="s">
        <v>37</v>
      </c>
      <c r="C23" s="20" t="s">
        <v>25</v>
      </c>
      <c r="D23" s="53"/>
      <c r="E23" s="54"/>
      <c r="F23" s="21">
        <v>5.0813143480000003</v>
      </c>
      <c r="G23" s="54"/>
      <c r="H23" s="21">
        <v>5.0762482320000011</v>
      </c>
      <c r="I23" s="22">
        <v>5.0711821160000001</v>
      </c>
    </row>
    <row r="24" spans="2:10" ht="14.25" x14ac:dyDescent="0.2">
      <c r="B24" s="16" t="s">
        <v>38</v>
      </c>
      <c r="C24" s="20" t="s">
        <v>25</v>
      </c>
      <c r="D24" s="51"/>
      <c r="E24" s="52"/>
      <c r="F24" s="17">
        <v>270000</v>
      </c>
      <c r="G24" s="52"/>
      <c r="H24" s="17">
        <v>270000</v>
      </c>
      <c r="I24" s="18">
        <v>270000</v>
      </c>
    </row>
    <row r="25" spans="2:10" x14ac:dyDescent="0.2">
      <c r="B25" s="5" t="s">
        <v>26</v>
      </c>
      <c r="C25" s="19"/>
      <c r="D25" s="55"/>
      <c r="E25" s="56"/>
      <c r="F25" s="19"/>
      <c r="G25" s="56"/>
      <c r="H25" s="19"/>
      <c r="I25" s="23"/>
    </row>
    <row r="26" spans="2:10" ht="14.25" x14ac:dyDescent="0.2">
      <c r="B26" s="16" t="s">
        <v>36</v>
      </c>
      <c r="C26" s="20" t="s">
        <v>25</v>
      </c>
      <c r="D26" s="53"/>
      <c r="E26" s="54"/>
      <c r="F26" s="54"/>
      <c r="G26" s="54"/>
      <c r="H26" s="54"/>
      <c r="I26" s="70"/>
    </row>
    <row r="27" spans="2:10" ht="14.25" x14ac:dyDescent="0.2">
      <c r="B27" s="16" t="s">
        <v>37</v>
      </c>
      <c r="C27" s="20" t="s">
        <v>25</v>
      </c>
      <c r="D27" s="53"/>
      <c r="E27" s="54"/>
      <c r="F27" s="54"/>
      <c r="G27" s="54"/>
      <c r="H27" s="54"/>
      <c r="I27" s="70"/>
    </row>
    <row r="28" spans="2:10" ht="14.25" x14ac:dyDescent="0.2">
      <c r="B28" s="16" t="s">
        <v>38</v>
      </c>
      <c r="C28" s="20" t="s">
        <v>25</v>
      </c>
      <c r="D28" s="51"/>
      <c r="E28" s="52"/>
      <c r="F28" s="52"/>
      <c r="G28" s="52"/>
      <c r="H28" s="52"/>
      <c r="I28" s="71"/>
    </row>
    <row r="29" spans="2:10" x14ac:dyDescent="0.2">
      <c r="B29" s="4" t="s">
        <v>30</v>
      </c>
      <c r="C29" s="20"/>
      <c r="D29" s="55"/>
      <c r="E29" s="56"/>
      <c r="F29" s="19"/>
      <c r="G29" s="56"/>
      <c r="H29" s="19"/>
      <c r="I29" s="23"/>
    </row>
    <row r="30" spans="2:10" ht="25.5" customHeight="1" x14ac:dyDescent="0.2">
      <c r="B30" s="24" t="s">
        <v>40</v>
      </c>
      <c r="C30" s="6" t="s">
        <v>12</v>
      </c>
      <c r="D30" s="49"/>
      <c r="E30" s="50"/>
      <c r="F30" s="26">
        <v>160</v>
      </c>
      <c r="G30" s="50"/>
      <c r="H30" s="26">
        <v>160</v>
      </c>
      <c r="I30" s="27">
        <v>160</v>
      </c>
    </row>
    <row r="31" spans="2:10" ht="25.5" customHeight="1" x14ac:dyDescent="0.2">
      <c r="B31" s="24" t="s">
        <v>43</v>
      </c>
      <c r="C31" s="6" t="s">
        <v>12</v>
      </c>
      <c r="D31" s="49"/>
      <c r="E31" s="50"/>
      <c r="F31" s="26">
        <v>350</v>
      </c>
      <c r="G31" s="50"/>
      <c r="H31" s="26">
        <v>350</v>
      </c>
      <c r="I31" s="27">
        <v>350</v>
      </c>
    </row>
    <row r="32" spans="2:10" ht="25.5" customHeight="1" x14ac:dyDescent="0.2">
      <c r="B32" s="62" t="s">
        <v>16</v>
      </c>
      <c r="C32" s="63" t="s">
        <v>15</v>
      </c>
      <c r="D32" s="49"/>
      <c r="E32" s="50"/>
      <c r="F32" s="26" t="s">
        <v>35</v>
      </c>
      <c r="G32" s="50"/>
      <c r="H32" s="26" t="s">
        <v>35</v>
      </c>
      <c r="I32" s="27" t="s">
        <v>35</v>
      </c>
      <c r="J32" s="25"/>
    </row>
    <row r="33" spans="2:9" ht="13.5" thickBot="1" x14ac:dyDescent="0.25">
      <c r="B33" s="41" t="s">
        <v>11</v>
      </c>
      <c r="C33" s="59" t="s">
        <v>18</v>
      </c>
      <c r="D33" s="57"/>
      <c r="E33" s="58"/>
      <c r="F33" s="45">
        <v>2.1700000000000001E-2</v>
      </c>
      <c r="G33" s="58"/>
      <c r="H33" s="45">
        <v>2.1700000000000001E-2</v>
      </c>
      <c r="I33" s="46">
        <v>2.1700000000000001E-2</v>
      </c>
    </row>
    <row r="34" spans="2:9" ht="12.75" customHeight="1" x14ac:dyDescent="0.2">
      <c r="B34" s="60" t="s">
        <v>29</v>
      </c>
      <c r="C34" s="28"/>
      <c r="D34" s="55"/>
      <c r="E34" s="56"/>
      <c r="F34" s="28"/>
      <c r="G34" s="56"/>
      <c r="H34" s="28"/>
      <c r="I34" s="29"/>
    </row>
    <row r="35" spans="2:9" x14ac:dyDescent="0.2">
      <c r="B35" s="42" t="s">
        <v>33</v>
      </c>
      <c r="C35" s="43" t="s">
        <v>14</v>
      </c>
      <c r="D35" s="66"/>
      <c r="E35" s="67"/>
      <c r="F35" s="73">
        <v>0.18638758230173746</v>
      </c>
      <c r="G35" s="67"/>
      <c r="H35" s="73">
        <v>0.18638758230173746</v>
      </c>
      <c r="I35" s="74">
        <v>0.18638758230173746</v>
      </c>
    </row>
    <row r="36" spans="2:9" x14ac:dyDescent="0.2">
      <c r="B36" s="42" t="s">
        <v>34</v>
      </c>
      <c r="C36" s="43" t="s">
        <v>14</v>
      </c>
      <c r="D36" s="66"/>
      <c r="E36" s="67"/>
      <c r="F36" s="67"/>
      <c r="G36" s="67"/>
      <c r="H36" s="67"/>
      <c r="I36" s="72"/>
    </row>
    <row r="37" spans="2:9" ht="13.5" thickBot="1" x14ac:dyDescent="0.25">
      <c r="B37" s="41" t="s">
        <v>10</v>
      </c>
      <c r="C37" s="44" t="s">
        <v>13</v>
      </c>
      <c r="D37" s="68"/>
      <c r="E37" s="69"/>
      <c r="F37" s="33">
        <v>10500</v>
      </c>
      <c r="G37" s="69"/>
      <c r="H37" s="33">
        <v>10300</v>
      </c>
      <c r="I37" s="34">
        <v>10200</v>
      </c>
    </row>
    <row r="38" spans="2:9" x14ac:dyDescent="0.2">
      <c r="B38" s="61"/>
      <c r="C38" s="61"/>
      <c r="D38" s="32"/>
      <c r="E38" s="32"/>
      <c r="F38" s="32"/>
      <c r="G38" s="32"/>
      <c r="H38" s="32"/>
      <c r="I38" s="32"/>
    </row>
    <row r="39" spans="2:9" x14ac:dyDescent="0.2">
      <c r="B39" s="61" t="s">
        <v>76</v>
      </c>
      <c r="C39" s="61"/>
      <c r="D39" s="61"/>
      <c r="E39" s="61"/>
      <c r="F39" s="61"/>
      <c r="G39" s="61"/>
      <c r="H39" s="61"/>
      <c r="I39" s="61"/>
    </row>
    <row r="40" spans="2:9" x14ac:dyDescent="0.2">
      <c r="B40" s="61"/>
      <c r="C40" s="61"/>
      <c r="D40" s="61"/>
      <c r="E40" s="61"/>
      <c r="F40" s="61"/>
      <c r="G40" s="61"/>
      <c r="H40" s="61"/>
      <c r="I40" s="61"/>
    </row>
    <row r="41" spans="2:9" x14ac:dyDescent="0.2">
      <c r="B41" s="61"/>
      <c r="C41" s="61"/>
      <c r="D41" s="61"/>
      <c r="E41" s="61"/>
      <c r="F41" s="61"/>
      <c r="G41" s="61"/>
      <c r="H41" s="61"/>
      <c r="I41" s="61"/>
    </row>
    <row r="42" spans="2:9" x14ac:dyDescent="0.2">
      <c r="B42" s="61"/>
      <c r="C42" s="61"/>
      <c r="D42" s="61"/>
      <c r="E42" s="61"/>
      <c r="F42" s="61"/>
      <c r="G42" s="61"/>
      <c r="H42" s="61"/>
      <c r="I42" s="61"/>
    </row>
    <row r="43" spans="2:9" x14ac:dyDescent="0.2">
      <c r="B43" s="61"/>
      <c r="C43" s="61"/>
      <c r="D43" s="61"/>
      <c r="E43" s="61"/>
      <c r="F43" s="61"/>
      <c r="G43" s="61"/>
      <c r="H43" s="61"/>
      <c r="I43" s="61"/>
    </row>
  </sheetData>
  <mergeCells count="2">
    <mergeCell ref="D2:I2"/>
    <mergeCell ref="D4:I4"/>
  </mergeCells>
  <printOptions horizontalCentered="1" gridLines="1"/>
  <pageMargins left="0.7" right="0.7" top="0.75" bottom="0.75" header="0.3" footer="0.3"/>
  <pageSetup scale="81" orientation="landscape" r:id="rId1"/>
  <headerFooter>
    <oddHeader>&amp;C&amp;F&amp;R&amp;"Times New Roman,Italic"Draft Work Product
Confidential</oddHeader>
    <oddFooter>&amp;L&amp;D&amp;C&amp;A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tech_params_f</vt:lpstr>
      <vt:lpstr>1x0 5000F5</vt:lpstr>
      <vt:lpstr>'1x0 5000F5'!Print_Area</vt:lpstr>
    </vt:vector>
  </TitlesOfParts>
  <Company>Analysis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Ellery, Berk</dc:creator>
  <cp:lastModifiedBy>Chris Llop</cp:lastModifiedBy>
  <cp:lastPrinted>2016-07-07T19:35:52Z</cp:lastPrinted>
  <dcterms:created xsi:type="dcterms:W3CDTF">2016-02-17T16:35:50Z</dcterms:created>
  <dcterms:modified xsi:type="dcterms:W3CDTF">2016-09-09T20:18:00Z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{AA5891EE-2CCB-4304-9EF3-256D71BE2893}</vt:lpwstr>
  </property>
</Properties>
</file>